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9"/>
  <workbookPr/>
  <mc:AlternateContent xmlns:mc="http://schemas.openxmlformats.org/markup-compatibility/2006">
    <mc:Choice Requires="x15">
      <x15ac:absPath xmlns:x15ac="http://schemas.microsoft.com/office/spreadsheetml/2010/11/ac" url="https://idcte-my.sharepoint.com/personal/trevi_hardy_cte_idaho_gov/Documents/Workforce Training Centers/"/>
    </mc:Choice>
  </mc:AlternateContent>
  <xr:revisionPtr revIDLastSave="0" documentId="8_{052C44FF-576A-4A9A-8FAD-2F42CB348AB6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Funding Report" sheetId="3" r:id="rId1"/>
    <sheet name="Narrative Detail" sheetId="5" r:id="rId2"/>
  </sheets>
  <definedNames>
    <definedName name="FiscalYearTable">'Funding Report'!$C$117:$Q$125</definedName>
    <definedName name="_xlnm.Print_Area" localSheetId="0">'Funding Report'!$B$3:$J$40</definedName>
    <definedName name="RegionList">'Funding Report'!$C$110:$C$115</definedName>
    <definedName name="RegionTable">'Funding Report'!$C$110:$I$115</definedName>
    <definedName name="YearList">'Funding Report'!$C$118:$C$125</definedName>
    <definedName name="YearTable">'Funding Report'!$C$118:$D$123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3" l="1"/>
  <c r="E32" i="3"/>
  <c r="G3" i="3"/>
  <c r="G4" i="3"/>
  <c r="I5" i="3" l="1"/>
  <c r="I4" i="3" l="1"/>
  <c r="E6" i="3" l="1"/>
  <c r="C6" i="3"/>
  <c r="C5" i="3"/>
  <c r="C4" i="3"/>
  <c r="C32" i="3" l="1"/>
  <c r="G32" i="3" l="1"/>
  <c r="G31" i="3"/>
  <c r="C3" i="3"/>
</calcChain>
</file>

<file path=xl/sharedStrings.xml><?xml version="1.0" encoding="utf-8"?>
<sst xmlns="http://schemas.openxmlformats.org/spreadsheetml/2006/main" count="132" uniqueCount="115">
  <si>
    <t>Pick Partner:</t>
  </si>
  <si>
    <t>North Idaho College</t>
  </si>
  <si>
    <t>Pick Fiscal Year:</t>
  </si>
  <si>
    <t>FY 2025</t>
  </si>
  <si>
    <t>Expenditure Period:</t>
  </si>
  <si>
    <t>Report Due:</t>
  </si>
  <si>
    <t>Region Code:</t>
  </si>
  <si>
    <t>Program:</t>
  </si>
  <si>
    <t>42000/7620</t>
  </si>
  <si>
    <t>Enter actual expenditure values during the reporting period and categorized in sections 1-5 below.</t>
  </si>
  <si>
    <t>Direct Expenses</t>
  </si>
  <si>
    <t>Describe generally how funds suppported WTC programs in the region.</t>
  </si>
  <si>
    <t>1) Salary and Benefits</t>
  </si>
  <si>
    <t>2) Travel</t>
  </si>
  <si>
    <t>3) Supplies</t>
  </si>
  <si>
    <t>4) Equipment</t>
  </si>
  <si>
    <t>5) Other</t>
  </si>
  <si>
    <t>Total Actual Direct Expenses</t>
  </si>
  <si>
    <t>Funded Amount</t>
  </si>
  <si>
    <t>I certify amounts listed are accurate, supported and comply with terms of the related funding letter.</t>
  </si>
  <si>
    <t>Signature of Authorized Official</t>
  </si>
  <si>
    <t>Date</t>
  </si>
  <si>
    <t>Instructions:</t>
  </si>
  <si>
    <t>Save the file to a location on your computer or local network.</t>
  </si>
  <si>
    <t>Enter values only in cells shaded blue.</t>
  </si>
  <si>
    <t>1) Use two dropdown lists in row 1 to select your region and fiscal year of the report.</t>
  </si>
  <si>
    <t>2) Verify contact information. Inform IDCTE if changes.</t>
  </si>
  <si>
    <t>3) Enter totals of actual expenses for each applicable category.</t>
  </si>
  <si>
    <t>Salary and Benefits - Total of all personnel costs covered by these funds.</t>
  </si>
  <si>
    <t>Travel - Includes all allowable travel costs and conference registration fees.</t>
  </si>
  <si>
    <t>Supplies - Includes all office, materials, small office equipment and related items.</t>
  </si>
  <si>
    <t>Equipment - Purchase or replacement of larger capital items.</t>
  </si>
  <si>
    <t>Other - Various items not included above; please explain.</t>
  </si>
  <si>
    <t>4) Enter descriptive narrative for each category (supports five rows of text).</t>
  </si>
  <si>
    <t>5) Check totals. If variance is over the funded amount, please correct your entries.</t>
  </si>
  <si>
    <t>6) Sign and date</t>
  </si>
  <si>
    <t>7) Complete Narrative Detail on second tab of this workbook</t>
  </si>
  <si>
    <t>8) Email to: trevi.hardy@cte.idaho.gov</t>
  </si>
  <si>
    <t>RG1614</t>
  </si>
  <si>
    <t>Vicki Isakson</t>
  </si>
  <si>
    <t>Dean of Instruction, Workforce Education</t>
  </si>
  <si>
    <t>208-769-3480</t>
  </si>
  <si>
    <t>Vicki.Isakson@nic.edu</t>
  </si>
  <si>
    <t>Lewis-Clark State College</t>
  </si>
  <si>
    <t>RG2610</t>
  </si>
  <si>
    <t>Dr. Jeffrey Ober</t>
  </si>
  <si>
    <t>Dean, Career &amp; Technical Education</t>
  </si>
  <si>
    <t>jrober@lcsc.edu</t>
  </si>
  <si>
    <t>College of Western Idaho</t>
  </si>
  <si>
    <t>RG3660</t>
  </si>
  <si>
    <t>Nic Miller</t>
  </si>
  <si>
    <t>Vice President, Strategy &amp; Operations</t>
  </si>
  <si>
    <t>208-562-2215</t>
  </si>
  <si>
    <t>nicmiller@cwi.edu</t>
  </si>
  <si>
    <t>College of Southern Idaho</t>
  </si>
  <si>
    <t>RG4607</t>
  </si>
  <si>
    <t>Dr. Barry Pate</t>
  </si>
  <si>
    <t>Dean of Career and Technical Education</t>
  </si>
  <si>
    <t>bpate@csi.edu</t>
  </si>
  <si>
    <t>Idaho State University</t>
  </si>
  <si>
    <t>RG5608</t>
  </si>
  <si>
    <t>Gerald Anhorn</t>
  </si>
  <si>
    <t>Dean, College of Technology</t>
  </si>
  <si>
    <t>geraldanhorn@isu.edu</t>
  </si>
  <si>
    <t>College of Eastern Idaho</t>
  </si>
  <si>
    <t>RG6615</t>
  </si>
  <si>
    <t>Trevor Elordi</t>
  </si>
  <si>
    <t>VP Workforce Training &amp; Continuing Education and Facilities &amp; Operations</t>
  </si>
  <si>
    <t>208-535-5452</t>
  </si>
  <si>
    <t>trevor.elordi@cei.edu</t>
  </si>
  <si>
    <t>NIC</t>
  </si>
  <si>
    <t>LCSC</t>
  </si>
  <si>
    <t>CWI</t>
  </si>
  <si>
    <t>CSI</t>
  </si>
  <si>
    <t>ISU</t>
  </si>
  <si>
    <t>CEI</t>
  </si>
  <si>
    <t>Year</t>
  </si>
  <si>
    <t>Start</t>
  </si>
  <si>
    <t>End</t>
  </si>
  <si>
    <t>Report</t>
  </si>
  <si>
    <t>Blank1</t>
  </si>
  <si>
    <t>Blank2</t>
  </si>
  <si>
    <t>Blank3</t>
  </si>
  <si>
    <t>Blank4</t>
  </si>
  <si>
    <t>Blank6</t>
  </si>
  <si>
    <t>FY 2021</t>
  </si>
  <si>
    <t>7/1/20</t>
  </si>
  <si>
    <t>6/30/21</t>
  </si>
  <si>
    <t>7/31/2021</t>
  </si>
  <si>
    <t>FY 2021 BIF</t>
  </si>
  <si>
    <t>FY 2022</t>
  </si>
  <si>
    <t>7/1/21</t>
  </si>
  <si>
    <t>6/30/22</t>
  </si>
  <si>
    <t>7/31/2022</t>
  </si>
  <si>
    <t>FY 2022 BIF</t>
  </si>
  <si>
    <t>FY 2022 BIF Mfg</t>
  </si>
  <si>
    <t>FY 2023</t>
  </si>
  <si>
    <t>7/1/22</t>
  </si>
  <si>
    <t>6/30/23</t>
  </si>
  <si>
    <t>7/31/2023</t>
  </si>
  <si>
    <t>FY 2024</t>
  </si>
  <si>
    <t>7/1/23</t>
  </si>
  <si>
    <t>6/30/24</t>
  </si>
  <si>
    <t>7/31/2024</t>
  </si>
  <si>
    <t>7/1/24</t>
  </si>
  <si>
    <t>6/30/25</t>
  </si>
  <si>
    <t>7/31/2025</t>
  </si>
  <si>
    <t>FY 2026</t>
  </si>
  <si>
    <t>7/1/25</t>
  </si>
  <si>
    <t>6/30/26</t>
  </si>
  <si>
    <t>7/31/2026</t>
  </si>
  <si>
    <t>Narrative Detail</t>
  </si>
  <si>
    <t xml:space="preserve">The Division receives state general funds to support Idaho's six Workforce Training Centers. To help demonstrate the value of this investment, please answer the questions below with narrative detail. </t>
  </si>
  <si>
    <t>Describe any internal projects or partnerships of note. In particular, share how the WTC extended the impact of state training dollars through collaboration with workforce stakeholders.</t>
  </si>
  <si>
    <t xml:space="preserve">If you used your award to support WTC salary and benefits, share what positions the award supported and the role those positions played in supporting workforce development in your region.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</si>
</sst>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 d\,\ yyyy;@"/>
    <numFmt numFmtId="166" formatCode="[&lt;=9999999]###\-####;###\-###\-####"/>
  </numFmts>
  <fonts count="10">
    <font>
      <sz val="11"/>
      <color theme="9"/>
      <name val="Franklin Gothic Book"/>
      <family val="2"/>
    </font>
    <font>
      <sz val="8"/>
      <name val="Franklin Gothic Book"/>
      <family val="2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sz val="10"/>
      <color theme="0"/>
      <name val="Franklin Gothic Book"/>
      <family val="2"/>
    </font>
    <font>
      <sz val="10"/>
      <color rgb="FFFF0000"/>
      <name val="Franklin Gothic Book"/>
      <family val="2"/>
    </font>
    <font>
      <sz val="10"/>
      <name val="Franklin Gothic Book"/>
      <family val="2"/>
    </font>
    <font>
      <sz val="10"/>
      <color theme="6" tint="-0.499984740745262"/>
      <name val="Franklin Gothic Book"/>
      <family val="2"/>
    </font>
    <font>
      <b/>
      <sz val="10"/>
      <name val="Franklin Gothic Book"/>
      <family val="2"/>
    </font>
    <font>
      <b/>
      <sz val="10"/>
      <color theme="9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 applyProtection="1">
      <alignment horizontal="left"/>
      <protection locked="0"/>
    </xf>
    <xf numFmtId="39" fontId="2" fillId="0" borderId="0" xfId="0" applyNumberFormat="1" applyFont="1"/>
    <xf numFmtId="0" fontId="2" fillId="0" borderId="0" xfId="0" applyFont="1" applyAlignment="1">
      <alignment horizontal="centerContinuous" vertical="center"/>
    </xf>
    <xf numFmtId="39" fontId="2" fillId="0" borderId="0" xfId="0" applyNumberFormat="1" applyFont="1" applyAlignment="1">
      <alignment horizontal="right" vertical="center"/>
    </xf>
    <xf numFmtId="39" fontId="2" fillId="0" borderId="3" xfId="0" applyNumberFormat="1" applyFont="1" applyBorder="1" applyAlignment="1">
      <alignment vertical="center"/>
    </xf>
    <xf numFmtId="0" fontId="2" fillId="0" borderId="1" xfId="0" applyFont="1" applyBorder="1"/>
    <xf numFmtId="165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indent="1"/>
    </xf>
    <xf numFmtId="0" fontId="2" fillId="4" borderId="0" xfId="0" applyFont="1" applyFill="1"/>
    <xf numFmtId="0" fontId="3" fillId="4" borderId="0" xfId="0" applyFont="1" applyFill="1"/>
    <xf numFmtId="49" fontId="2" fillId="0" borderId="0" xfId="0" applyNumberFormat="1" applyFont="1"/>
    <xf numFmtId="0" fontId="2" fillId="0" borderId="0" xfId="0" quotePrefix="1" applyFont="1"/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39" fontId="2" fillId="3" borderId="2" xfId="0" applyNumberFormat="1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>
      <alignment horizontal="centerContinuous"/>
    </xf>
    <xf numFmtId="0" fontId="2" fillId="0" borderId="0" xfId="0" applyFont="1" applyAlignment="1" applyProtection="1">
      <alignment horizontal="left"/>
      <protection locked="0"/>
    </xf>
    <xf numFmtId="166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>
      <alignment horizontal="centerContinuous" vertical="center"/>
    </xf>
    <xf numFmtId="37" fontId="2" fillId="5" borderId="0" xfId="0" applyNumberFormat="1" applyFont="1" applyFill="1"/>
    <xf numFmtId="49" fontId="2" fillId="5" borderId="0" xfId="0" applyNumberFormat="1" applyFont="1" applyFill="1" applyAlignment="1">
      <alignment horizontal="left"/>
    </xf>
    <xf numFmtId="166" fontId="2" fillId="5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/>
    </xf>
    <xf numFmtId="39" fontId="3" fillId="5" borderId="1" xfId="0" applyNumberFormat="1" applyFont="1" applyFill="1" applyBorder="1" applyAlignment="1">
      <alignment horizontal="centerContinuous" vertical="center"/>
    </xf>
    <xf numFmtId="0" fontId="2" fillId="5" borderId="1" xfId="0" applyFont="1" applyFill="1" applyBorder="1" applyAlignment="1">
      <alignment horizontal="centerContinuous" vertical="center"/>
    </xf>
    <xf numFmtId="0" fontId="2" fillId="0" borderId="0" xfId="0" applyFont="1" applyAlignment="1">
      <alignment vertical="top"/>
    </xf>
    <xf numFmtId="37" fontId="2" fillId="0" borderId="3" xfId="0" applyNumberFormat="1" applyFont="1" applyBorder="1" applyAlignment="1">
      <alignment vertical="center"/>
    </xf>
    <xf numFmtId="39" fontId="3" fillId="5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37" fontId="2" fillId="0" borderId="0" xfId="0" applyNumberFormat="1" applyFont="1"/>
    <xf numFmtId="0" fontId="2" fillId="6" borderId="0" xfId="0" applyFont="1" applyFill="1" applyAlignment="1" applyProtection="1">
      <alignment horizontal="center" vertical="top" wrapText="1"/>
      <protection locked="0"/>
    </xf>
    <xf numFmtId="0" fontId="5" fillId="6" borderId="0" xfId="0" applyFont="1" applyFill="1" applyAlignment="1" applyProtection="1">
      <alignment horizontal="center" vertical="top" wrapText="1"/>
      <protection locked="0"/>
    </xf>
    <xf numFmtId="0" fontId="3" fillId="6" borderId="0" xfId="0" applyFont="1" applyFill="1" applyAlignment="1">
      <alignment horizontal="right" vertical="center"/>
    </xf>
    <xf numFmtId="0" fontId="2" fillId="6" borderId="0" xfId="0" applyFont="1" applyFill="1"/>
    <xf numFmtId="0" fontId="2" fillId="0" borderId="0" xfId="0" applyFont="1" applyAlignment="1">
      <alignment wrapText="1"/>
    </xf>
    <xf numFmtId="0" fontId="8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</cellXfs>
  <cellStyles count="1">
    <cellStyle name="Normal" xfId="0" builtinId="0" customBuiltin="1"/>
  </cellStyles>
  <dxfs count="1"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CTE_Mac">
  <a:themeElements>
    <a:clrScheme name="ICTE_Colors">
      <a:dk1>
        <a:srgbClr val="2F2F2F"/>
      </a:dk1>
      <a:lt1>
        <a:srgbClr val="FFFFFF"/>
      </a:lt1>
      <a:dk2>
        <a:srgbClr val="626366"/>
      </a:dk2>
      <a:lt2>
        <a:srgbClr val="C7C8C9"/>
      </a:lt2>
      <a:accent1>
        <a:srgbClr val="00416A"/>
      </a:accent1>
      <a:accent2>
        <a:srgbClr val="EC145A"/>
      </a:accent2>
      <a:accent3>
        <a:srgbClr val="91ABC0"/>
      </a:accent3>
      <a:accent4>
        <a:srgbClr val="0070B2"/>
      </a:accent4>
      <a:accent5>
        <a:srgbClr val="BD7030"/>
      </a:accent5>
      <a:accent6>
        <a:srgbClr val="027462"/>
      </a:accent6>
      <a:hlink>
        <a:srgbClr val="0070B2"/>
      </a:hlink>
      <a:folHlink>
        <a:srgbClr val="BD7030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CTE_Mac" id="{775E0E42-126F-1642-9428-7DFF5F00AB07}" vid="{4D983DF6-DF9A-BA41-943C-51AA60065A3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showGridLines="0" zoomScaleNormal="100" workbookViewId="0">
      <pane ySplit="2" topLeftCell="A3" activePane="bottomLeft" state="frozen"/>
      <selection pane="bottomLeft" activeCell="Q25" sqref="Q25"/>
    </sheetView>
  </sheetViews>
  <sheetFormatPr defaultColWidth="10.77734375" defaultRowHeight="13.5"/>
  <cols>
    <col min="1" max="1" width="1" style="1" customWidth="1"/>
    <col min="2" max="2" width="2.77734375" style="1" customWidth="1"/>
    <col min="3" max="3" width="13.109375" style="1" customWidth="1"/>
    <col min="4" max="4" width="1.77734375" style="1" customWidth="1"/>
    <col min="5" max="5" width="13.109375" style="1" customWidth="1"/>
    <col min="6" max="6" width="1.77734375" style="1" customWidth="1"/>
    <col min="7" max="7" width="13.109375" style="1" customWidth="1"/>
    <col min="8" max="8" width="15.33203125" style="1" customWidth="1"/>
    <col min="9" max="9" width="13.109375" style="1" customWidth="1"/>
    <col min="10" max="10" width="1.77734375" style="1" customWidth="1"/>
    <col min="11" max="11" width="1" style="43" customWidth="1"/>
    <col min="12" max="16384" width="10.77734375" style="1"/>
  </cols>
  <sheetData>
    <row r="1" spans="1:14" ht="18" customHeight="1">
      <c r="A1" s="2"/>
      <c r="B1" s="2"/>
      <c r="C1" s="2"/>
      <c r="D1" s="3" t="s">
        <v>0</v>
      </c>
      <c r="E1" s="21" t="s">
        <v>1</v>
      </c>
      <c r="H1" s="4" t="s">
        <v>2</v>
      </c>
      <c r="I1" s="22" t="s">
        <v>3</v>
      </c>
      <c r="K1" s="42"/>
      <c r="N1" s="2"/>
    </row>
    <row r="2" spans="1:14" ht="6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4">
      <c r="A3" s="5"/>
      <c r="C3" s="6" t="str">
        <f>E1</f>
        <v>North Idaho College</v>
      </c>
      <c r="G3" s="38" t="str">
        <f>IF($I$1=C119,"*** Building Idaho's Future ***",IF($I$1=C121,"*** Building Idaho's Future ***",IF($I$1=C122,"*** Building Idaho's Future ***","")))</f>
        <v/>
      </c>
      <c r="H3" s="7" t="s">
        <v>4</v>
      </c>
      <c r="I3" s="9" t="str">
        <f>INDEX(FiscalYearTable,MATCH($I$1,$C$117:$C$125,0),2)&amp;"-"&amp;INDEX(FiscalYearTable,MATCH($I$1,$C$117:$C$125,0),3)</f>
        <v>7/1/24-6/30/25</v>
      </c>
      <c r="J3" s="9"/>
    </row>
    <row r="4" spans="1:14">
      <c r="A4" s="5"/>
      <c r="C4" s="25" t="str">
        <f>INDEX(RegionTable,MATCH($E$1,RegionList,0),4)</f>
        <v>Vicki Isakson</v>
      </c>
      <c r="E4" s="7"/>
      <c r="G4" s="38" t="str">
        <f>IF($I$1=C122,"Food Processing and Manufacturing","")</f>
        <v/>
      </c>
      <c r="H4" s="7" t="s">
        <v>5</v>
      </c>
      <c r="I4" s="9" t="str">
        <f>INDEX(FiscalYearTable,MATCH($I$1,$C$117:$C$125,0),4)</f>
        <v>7/31/2025</v>
      </c>
      <c r="J4" s="25"/>
    </row>
    <row r="5" spans="1:14">
      <c r="A5" s="5"/>
      <c r="C5" s="25" t="str">
        <f>INDEX(RegionTable,MATCH($E$1,RegionList,0),5)</f>
        <v>Dean of Instruction, Workforce Education</v>
      </c>
      <c r="H5" s="7" t="s">
        <v>6</v>
      </c>
      <c r="I5" s="1" t="str">
        <f>INDEX(RegionTable,MATCH($E$1,RegionList,0),3)</f>
        <v>RG1614</v>
      </c>
      <c r="J5" s="25"/>
    </row>
    <row r="6" spans="1:14">
      <c r="A6" s="5"/>
      <c r="C6" s="26" t="str">
        <f>INDEX(RegionTable,MATCH($E$1,RegionList,0),6)</f>
        <v>208-769-3480</v>
      </c>
      <c r="D6" s="8"/>
      <c r="E6" s="25" t="str">
        <f>INDEX(RegionTable,MATCH($E$1,RegionList,0),7)</f>
        <v>Vicki.Isakson@nic.edu</v>
      </c>
      <c r="F6" s="8"/>
      <c r="H6" s="7" t="s">
        <v>7</v>
      </c>
      <c r="I6" s="1" t="s">
        <v>8</v>
      </c>
    </row>
    <row r="7" spans="1:14">
      <c r="A7" s="5"/>
      <c r="D7" s="8"/>
      <c r="E7" s="8"/>
      <c r="F7" s="8"/>
      <c r="G7" s="8"/>
    </row>
    <row r="8" spans="1:14">
      <c r="A8" s="5"/>
      <c r="B8" s="1" t="s">
        <v>9</v>
      </c>
    </row>
    <row r="9" spans="1:14" ht="6" customHeight="1">
      <c r="A9" s="5"/>
    </row>
    <row r="10" spans="1:14" ht="18" customHeight="1">
      <c r="A10" s="5"/>
      <c r="B10" s="24" t="s">
        <v>10</v>
      </c>
      <c r="C10" s="24"/>
      <c r="E10" s="37" t="s">
        <v>11</v>
      </c>
      <c r="F10" s="33"/>
      <c r="G10" s="34"/>
      <c r="H10" s="34"/>
      <c r="I10" s="34"/>
      <c r="J10" s="34"/>
      <c r="L10" s="8"/>
    </row>
    <row r="11" spans="1:14" ht="5.0999999999999996" customHeight="1">
      <c r="A11" s="5"/>
      <c r="D11" s="8"/>
      <c r="E11" s="8"/>
      <c r="F11" s="8"/>
      <c r="G11" s="8"/>
      <c r="H11" s="7"/>
    </row>
    <row r="12" spans="1:14" ht="18" customHeight="1">
      <c r="A12" s="5"/>
      <c r="B12" s="35" t="s">
        <v>12</v>
      </c>
      <c r="C12" s="10"/>
      <c r="E12" s="75"/>
      <c r="F12" s="92"/>
      <c r="G12" s="92"/>
      <c r="H12" s="92"/>
      <c r="I12" s="92"/>
      <c r="J12" s="93"/>
    </row>
    <row r="13" spans="1:14" ht="18" customHeight="1">
      <c r="A13" s="5"/>
      <c r="C13" s="23"/>
      <c r="D13" s="2"/>
      <c r="E13" s="94"/>
      <c r="F13" s="95"/>
      <c r="G13" s="95"/>
      <c r="H13" s="95"/>
      <c r="I13" s="95"/>
      <c r="J13" s="96"/>
    </row>
    <row r="14" spans="1:14" ht="30" customHeight="1">
      <c r="A14" s="5"/>
      <c r="D14" s="8"/>
      <c r="E14" s="97"/>
      <c r="F14" s="98"/>
      <c r="G14" s="98"/>
      <c r="H14" s="98"/>
      <c r="I14" s="98"/>
      <c r="J14" s="99"/>
    </row>
    <row r="15" spans="1:14" ht="5.0999999999999996" customHeight="1">
      <c r="A15" s="5"/>
      <c r="D15" s="8"/>
      <c r="E15" s="40"/>
      <c r="F15" s="40"/>
      <c r="G15" s="40"/>
      <c r="H15" s="40"/>
      <c r="I15" s="40"/>
      <c r="J15" s="40"/>
    </row>
    <row r="16" spans="1:14" ht="18" customHeight="1">
      <c r="A16" s="5"/>
      <c r="B16" s="35" t="s">
        <v>13</v>
      </c>
      <c r="C16" s="10"/>
      <c r="E16" s="75"/>
      <c r="F16" s="84"/>
      <c r="G16" s="84"/>
      <c r="H16" s="84"/>
      <c r="I16" s="84"/>
      <c r="J16" s="85"/>
    </row>
    <row r="17" spans="1:10" ht="18" customHeight="1">
      <c r="A17" s="5"/>
      <c r="C17" s="23"/>
      <c r="D17" s="2"/>
      <c r="E17" s="86"/>
      <c r="F17" s="87"/>
      <c r="G17" s="87"/>
      <c r="H17" s="87"/>
      <c r="I17" s="87"/>
      <c r="J17" s="88"/>
    </row>
    <row r="18" spans="1:10" ht="30" customHeight="1">
      <c r="A18" s="5"/>
      <c r="D18" s="8"/>
      <c r="E18" s="89"/>
      <c r="F18" s="90"/>
      <c r="G18" s="90"/>
      <c r="H18" s="90"/>
      <c r="I18" s="90"/>
      <c r="J18" s="91"/>
    </row>
    <row r="19" spans="1:10" ht="5.0999999999999996" customHeight="1">
      <c r="A19" s="5"/>
      <c r="D19" s="8"/>
      <c r="E19" s="41"/>
      <c r="F19" s="41"/>
      <c r="G19" s="41"/>
      <c r="H19" s="41"/>
      <c r="I19" s="41"/>
      <c r="J19" s="41"/>
    </row>
    <row r="20" spans="1:10" ht="18" customHeight="1">
      <c r="A20" s="5"/>
      <c r="B20" s="35" t="s">
        <v>14</v>
      </c>
      <c r="C20" s="10"/>
      <c r="E20" s="75"/>
      <c r="F20" s="84"/>
      <c r="G20" s="84"/>
      <c r="H20" s="84"/>
      <c r="I20" s="84"/>
      <c r="J20" s="85"/>
    </row>
    <row r="21" spans="1:10" ht="18" customHeight="1">
      <c r="A21" s="5"/>
      <c r="C21" s="23"/>
      <c r="D21" s="2"/>
      <c r="E21" s="86"/>
      <c r="F21" s="87"/>
      <c r="G21" s="87"/>
      <c r="H21" s="87"/>
      <c r="I21" s="87"/>
      <c r="J21" s="88"/>
    </row>
    <row r="22" spans="1:10" ht="30" customHeight="1">
      <c r="A22" s="5"/>
      <c r="D22" s="8"/>
      <c r="E22" s="89"/>
      <c r="F22" s="90"/>
      <c r="G22" s="90"/>
      <c r="H22" s="90"/>
      <c r="I22" s="90"/>
      <c r="J22" s="91"/>
    </row>
    <row r="23" spans="1:10" ht="5.0999999999999996" customHeight="1">
      <c r="A23" s="5"/>
      <c r="D23" s="8"/>
      <c r="E23" s="8"/>
      <c r="F23" s="8"/>
      <c r="G23" s="8"/>
      <c r="H23" s="7"/>
    </row>
    <row r="24" spans="1:10" ht="18" customHeight="1">
      <c r="A24" s="5"/>
      <c r="B24" s="35" t="s">
        <v>15</v>
      </c>
      <c r="C24" s="10"/>
      <c r="E24" s="75"/>
      <c r="F24" s="76"/>
      <c r="G24" s="76"/>
      <c r="H24" s="76"/>
      <c r="I24" s="76"/>
      <c r="J24" s="77"/>
    </row>
    <row r="25" spans="1:10" ht="18" customHeight="1">
      <c r="A25" s="5"/>
      <c r="C25" s="23"/>
      <c r="D25" s="2"/>
      <c r="E25" s="78"/>
      <c r="F25" s="79"/>
      <c r="G25" s="79"/>
      <c r="H25" s="79"/>
      <c r="I25" s="79"/>
      <c r="J25" s="80"/>
    </row>
    <row r="26" spans="1:10" ht="30" customHeight="1">
      <c r="A26" s="5"/>
      <c r="D26" s="8"/>
      <c r="E26" s="81"/>
      <c r="F26" s="82"/>
      <c r="G26" s="82"/>
      <c r="H26" s="82"/>
      <c r="I26" s="82"/>
      <c r="J26" s="83"/>
    </row>
    <row r="27" spans="1:10" ht="5.0999999999999996" customHeight="1">
      <c r="A27" s="5"/>
      <c r="D27" s="8"/>
      <c r="E27" s="8"/>
      <c r="F27" s="8"/>
      <c r="G27" s="8"/>
      <c r="H27" s="7"/>
    </row>
    <row r="28" spans="1:10" ht="18" customHeight="1">
      <c r="A28" s="5"/>
      <c r="B28" s="35" t="s">
        <v>16</v>
      </c>
      <c r="C28" s="10"/>
      <c r="E28" s="75"/>
      <c r="F28" s="76"/>
      <c r="G28" s="76"/>
      <c r="H28" s="76"/>
      <c r="I28" s="76"/>
      <c r="J28" s="77"/>
    </row>
    <row r="29" spans="1:10" ht="18" customHeight="1">
      <c r="A29" s="5"/>
      <c r="C29" s="23"/>
      <c r="D29" s="2"/>
      <c r="E29" s="78"/>
      <c r="F29" s="79"/>
      <c r="G29" s="79"/>
      <c r="H29" s="79"/>
      <c r="I29" s="79"/>
      <c r="J29" s="80"/>
    </row>
    <row r="30" spans="1:10" ht="30" customHeight="1">
      <c r="A30" s="5"/>
      <c r="D30" s="8"/>
      <c r="E30" s="81"/>
      <c r="F30" s="82"/>
      <c r="G30" s="82"/>
      <c r="H30" s="82"/>
      <c r="I30" s="82"/>
      <c r="J30" s="83"/>
    </row>
    <row r="31" spans="1:10" ht="18" customHeight="1">
      <c r="A31" s="5"/>
      <c r="B31" s="1" t="s">
        <v>17</v>
      </c>
      <c r="C31" s="10"/>
      <c r="E31" s="1" t="s">
        <v>18</v>
      </c>
      <c r="G31" s="1" t="str">
        <f>IF(C32&gt;E32,"Variance ** OVER **","Variance")</f>
        <v>Variance</v>
      </c>
      <c r="I31" s="27"/>
      <c r="J31" s="11"/>
    </row>
    <row r="32" spans="1:10" ht="18" customHeight="1" thickBot="1">
      <c r="A32" s="5"/>
      <c r="C32" s="13">
        <f>C13+C17+C21+C25+C29</f>
        <v>0</v>
      </c>
      <c r="E32" s="36">
        <f>INDEX(FiscalYearTable,MATCH($I$1,$C$117:$C$125,0),MATCH($E$1,$C$117:$Q$117,0))</f>
        <v>201400</v>
      </c>
      <c r="G32" s="13">
        <f>E32-C32</f>
        <v>201400</v>
      </c>
      <c r="I32" s="12"/>
    </row>
    <row r="33" spans="1:10" ht="9.9499999999999993" customHeight="1" thickTop="1">
      <c r="A33" s="5"/>
    </row>
    <row r="34" spans="1:10">
      <c r="A34" s="5"/>
      <c r="B34" s="1" t="s">
        <v>19</v>
      </c>
    </row>
    <row r="35" spans="1:10" ht="39.950000000000003" customHeight="1">
      <c r="A35" s="5"/>
      <c r="B35" s="14"/>
      <c r="C35" s="14"/>
      <c r="D35" s="14"/>
      <c r="E35" s="14"/>
      <c r="F35" s="14"/>
      <c r="H35" s="14"/>
      <c r="I35" s="15"/>
      <c r="J35" s="32"/>
    </row>
    <row r="36" spans="1:10">
      <c r="A36" s="5"/>
      <c r="B36" s="1" t="s">
        <v>20</v>
      </c>
      <c r="H36" s="1" t="s">
        <v>21</v>
      </c>
    </row>
    <row r="37" spans="1:10" ht="20.100000000000001" customHeight="1">
      <c r="A37" s="5"/>
    </row>
    <row r="38" spans="1:10">
      <c r="A38" s="5"/>
    </row>
    <row r="39" spans="1:10">
      <c r="A39" s="5"/>
      <c r="G39" s="16"/>
    </row>
    <row r="40" spans="1:10">
      <c r="A40" s="5"/>
    </row>
    <row r="41" spans="1:10" ht="6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3" spans="1:10">
      <c r="A43" s="17"/>
      <c r="B43" s="18" t="s">
        <v>22</v>
      </c>
      <c r="C43" s="17"/>
      <c r="D43" s="17"/>
      <c r="E43" s="17"/>
      <c r="F43" s="17"/>
      <c r="G43" s="17"/>
      <c r="H43" s="17"/>
      <c r="I43" s="17"/>
      <c r="J43" s="17"/>
    </row>
    <row r="44" spans="1:10">
      <c r="B44" s="1" t="s">
        <v>23</v>
      </c>
    </row>
    <row r="45" spans="1:10">
      <c r="B45" s="1" t="s">
        <v>24</v>
      </c>
    </row>
    <row r="46" spans="1:10">
      <c r="B46" s="1" t="s">
        <v>25</v>
      </c>
    </row>
    <row r="47" spans="1:10">
      <c r="B47" s="1" t="s">
        <v>26</v>
      </c>
    </row>
    <row r="48" spans="1:10">
      <c r="B48" s="1" t="s">
        <v>27</v>
      </c>
    </row>
    <row r="49" spans="2:3">
      <c r="C49" s="1" t="s">
        <v>28</v>
      </c>
    </row>
    <row r="50" spans="2:3">
      <c r="C50" s="1" t="s">
        <v>29</v>
      </c>
    </row>
    <row r="51" spans="2:3">
      <c r="C51" s="1" t="s">
        <v>30</v>
      </c>
    </row>
    <row r="52" spans="2:3">
      <c r="C52" s="1" t="s">
        <v>31</v>
      </c>
    </row>
    <row r="53" spans="2:3">
      <c r="C53" s="1" t="s">
        <v>32</v>
      </c>
    </row>
    <row r="54" spans="2:3">
      <c r="B54" s="1" t="s">
        <v>33</v>
      </c>
    </row>
    <row r="55" spans="2:3">
      <c r="B55" s="1" t="s">
        <v>34</v>
      </c>
    </row>
    <row r="56" spans="2:3">
      <c r="B56" s="1" t="s">
        <v>35</v>
      </c>
    </row>
    <row r="57" spans="2:3">
      <c r="B57" s="1" t="s">
        <v>36</v>
      </c>
    </row>
    <row r="58" spans="2:3">
      <c r="B58" s="1" t="s">
        <v>37</v>
      </c>
    </row>
    <row r="110" spans="3:9">
      <c r="C110" s="19" t="s">
        <v>1</v>
      </c>
      <c r="E110" s="8" t="s">
        <v>38</v>
      </c>
      <c r="F110" s="29" t="s">
        <v>39</v>
      </c>
      <c r="G110" s="29" t="s">
        <v>40</v>
      </c>
      <c r="H110" s="30" t="s">
        <v>41</v>
      </c>
      <c r="I110" s="29" t="s">
        <v>42</v>
      </c>
    </row>
    <row r="111" spans="3:9">
      <c r="C111" s="19" t="s">
        <v>43</v>
      </c>
      <c r="E111" s="8" t="s">
        <v>44</v>
      </c>
      <c r="F111" s="29" t="s">
        <v>45</v>
      </c>
      <c r="G111" s="29" t="s">
        <v>46</v>
      </c>
      <c r="H111" s="30">
        <v>2087922225</v>
      </c>
      <c r="I111" s="29" t="s">
        <v>47</v>
      </c>
    </row>
    <row r="112" spans="3:9">
      <c r="C112" s="19" t="s">
        <v>48</v>
      </c>
      <c r="E112" s="8" t="s">
        <v>49</v>
      </c>
      <c r="F112" s="29" t="s">
        <v>50</v>
      </c>
      <c r="G112" s="29" t="s">
        <v>51</v>
      </c>
      <c r="H112" s="30" t="s">
        <v>52</v>
      </c>
      <c r="I112" s="29" t="s">
        <v>53</v>
      </c>
    </row>
    <row r="113" spans="3:17">
      <c r="C113" s="19" t="s">
        <v>54</v>
      </c>
      <c r="E113" s="8" t="s">
        <v>55</v>
      </c>
      <c r="F113" s="29" t="s">
        <v>56</v>
      </c>
      <c r="G113" s="29" t="s">
        <v>57</v>
      </c>
      <c r="H113" s="30">
        <v>2087326415</v>
      </c>
      <c r="I113" s="29" t="s">
        <v>58</v>
      </c>
    </row>
    <row r="114" spans="3:17">
      <c r="C114" s="19" t="s">
        <v>59</v>
      </c>
      <c r="E114" s="8" t="s">
        <v>60</v>
      </c>
      <c r="F114" s="29" t="s">
        <v>61</v>
      </c>
      <c r="G114" s="29" t="s">
        <v>62</v>
      </c>
      <c r="H114" s="30">
        <v>2082822507</v>
      </c>
      <c r="I114" s="29" t="s">
        <v>63</v>
      </c>
    </row>
    <row r="115" spans="3:17">
      <c r="C115" s="19" t="s">
        <v>64</v>
      </c>
      <c r="E115" s="8" t="s">
        <v>65</v>
      </c>
      <c r="F115" s="29" t="s">
        <v>66</v>
      </c>
      <c r="G115" s="29" t="s">
        <v>67</v>
      </c>
      <c r="H115" s="30" t="s">
        <v>68</v>
      </c>
      <c r="I115" s="29" t="s">
        <v>69</v>
      </c>
      <c r="L115" s="8"/>
      <c r="M115" s="8"/>
      <c r="N115" s="8"/>
      <c r="O115" s="8"/>
      <c r="P115" s="8"/>
      <c r="Q115" s="8"/>
    </row>
    <row r="116" spans="3:17">
      <c r="C116" s="19"/>
      <c r="E116" s="8"/>
      <c r="L116" s="31" t="s">
        <v>70</v>
      </c>
      <c r="M116" s="31" t="s">
        <v>71</v>
      </c>
      <c r="N116" s="31" t="s">
        <v>72</v>
      </c>
      <c r="O116" s="31" t="s">
        <v>73</v>
      </c>
      <c r="P116" s="31" t="s">
        <v>74</v>
      </c>
      <c r="Q116" s="31" t="s">
        <v>75</v>
      </c>
    </row>
    <row r="117" spans="3:17">
      <c r="C117" s="1" t="s">
        <v>76</v>
      </c>
      <c r="D117" s="1" t="s">
        <v>77</v>
      </c>
      <c r="E117" s="1" t="s">
        <v>78</v>
      </c>
      <c r="F117" s="1" t="s">
        <v>79</v>
      </c>
      <c r="G117" s="1" t="s">
        <v>80</v>
      </c>
      <c r="H117" s="1" t="s">
        <v>81</v>
      </c>
      <c r="I117" s="1" t="s">
        <v>82</v>
      </c>
      <c r="J117" s="1" t="s">
        <v>83</v>
      </c>
      <c r="K117" s="43" t="s">
        <v>84</v>
      </c>
      <c r="L117" s="19" t="s">
        <v>1</v>
      </c>
      <c r="M117" s="19" t="s">
        <v>43</v>
      </c>
      <c r="N117" s="19" t="s">
        <v>48</v>
      </c>
      <c r="O117" s="19" t="s">
        <v>54</v>
      </c>
      <c r="P117" s="19" t="s">
        <v>59</v>
      </c>
      <c r="Q117" s="19" t="s">
        <v>64</v>
      </c>
    </row>
    <row r="118" spans="3:17">
      <c r="C118" s="1" t="s">
        <v>85</v>
      </c>
      <c r="D118" s="20" t="s">
        <v>86</v>
      </c>
      <c r="E118" s="20" t="s">
        <v>87</v>
      </c>
      <c r="F118" s="20" t="s">
        <v>88</v>
      </c>
      <c r="L118" s="28">
        <v>191334</v>
      </c>
      <c r="M118" s="28">
        <v>191334</v>
      </c>
      <c r="N118" s="28">
        <v>191333</v>
      </c>
      <c r="O118" s="28">
        <v>191333</v>
      </c>
      <c r="P118" s="28">
        <v>191333</v>
      </c>
      <c r="Q118" s="28">
        <v>191333</v>
      </c>
    </row>
    <row r="119" spans="3:17">
      <c r="C119" s="1" t="s">
        <v>89</v>
      </c>
      <c r="D119" s="20" t="s">
        <v>86</v>
      </c>
      <c r="E119" s="20" t="s">
        <v>87</v>
      </c>
      <c r="F119" s="20" t="s">
        <v>88</v>
      </c>
      <c r="L119" s="28"/>
      <c r="M119" s="28">
        <v>25000</v>
      </c>
      <c r="N119" s="28"/>
      <c r="O119" s="28">
        <v>75000</v>
      </c>
      <c r="P119" s="28"/>
      <c r="Q119" s="28">
        <v>25000</v>
      </c>
    </row>
    <row r="120" spans="3:17">
      <c r="C120" s="1" t="s">
        <v>90</v>
      </c>
      <c r="D120" s="20" t="s">
        <v>91</v>
      </c>
      <c r="E120" s="20" t="s">
        <v>92</v>
      </c>
      <c r="F120" s="20" t="s">
        <v>93</v>
      </c>
      <c r="L120" s="28">
        <v>201400</v>
      </c>
      <c r="M120" s="28">
        <v>201400</v>
      </c>
      <c r="N120" s="28">
        <v>201400</v>
      </c>
      <c r="O120" s="28">
        <v>201400</v>
      </c>
      <c r="P120" s="28">
        <v>201400</v>
      </c>
      <c r="Q120" s="28">
        <v>201400</v>
      </c>
    </row>
    <row r="121" spans="3:17">
      <c r="C121" s="1" t="s">
        <v>94</v>
      </c>
      <c r="D121" s="20" t="s">
        <v>91</v>
      </c>
      <c r="E121" s="20" t="s">
        <v>92</v>
      </c>
      <c r="F121" s="20" t="s">
        <v>93</v>
      </c>
      <c r="L121" s="28">
        <v>83333</v>
      </c>
      <c r="M121" s="28">
        <v>58334</v>
      </c>
      <c r="N121" s="28">
        <v>83333</v>
      </c>
      <c r="O121" s="28">
        <v>83333</v>
      </c>
      <c r="P121" s="28">
        <v>83333</v>
      </c>
      <c r="Q121" s="28">
        <v>58334</v>
      </c>
    </row>
    <row r="122" spans="3:17">
      <c r="C122" s="1" t="s">
        <v>95</v>
      </c>
      <c r="D122" s="20" t="s">
        <v>91</v>
      </c>
      <c r="E122" s="20" t="s">
        <v>92</v>
      </c>
      <c r="F122" s="20" t="s">
        <v>93</v>
      </c>
      <c r="L122" s="28"/>
      <c r="M122" s="28"/>
      <c r="N122" s="28"/>
      <c r="O122" s="28">
        <v>675000</v>
      </c>
      <c r="P122" s="28"/>
      <c r="Q122" s="28"/>
    </row>
    <row r="123" spans="3:17">
      <c r="C123" s="1" t="s">
        <v>96</v>
      </c>
      <c r="D123" s="20" t="s">
        <v>97</v>
      </c>
      <c r="E123" s="20" t="s">
        <v>98</v>
      </c>
      <c r="F123" s="20" t="s">
        <v>99</v>
      </c>
      <c r="L123" s="28"/>
      <c r="M123" s="28"/>
      <c r="N123" s="28"/>
      <c r="O123" s="28"/>
      <c r="P123" s="28"/>
      <c r="Q123" s="28"/>
    </row>
    <row r="124" spans="3:17">
      <c r="C124" s="1" t="s">
        <v>100</v>
      </c>
      <c r="D124" s="20" t="s">
        <v>101</v>
      </c>
      <c r="E124" s="20" t="s">
        <v>102</v>
      </c>
      <c r="F124" s="20" t="s">
        <v>103</v>
      </c>
      <c r="L124" s="28">
        <v>201400</v>
      </c>
      <c r="M124" s="28">
        <v>201400</v>
      </c>
      <c r="N124" s="28">
        <v>201400</v>
      </c>
      <c r="O124" s="28">
        <v>201400</v>
      </c>
      <c r="P124" s="28">
        <v>201400</v>
      </c>
      <c r="Q124" s="28">
        <v>201400</v>
      </c>
    </row>
    <row r="125" spans="3:17">
      <c r="C125" s="1" t="s">
        <v>3</v>
      </c>
      <c r="D125" s="20" t="s">
        <v>104</v>
      </c>
      <c r="E125" s="20" t="s">
        <v>105</v>
      </c>
      <c r="F125" s="20" t="s">
        <v>106</v>
      </c>
      <c r="L125" s="28">
        <v>201400</v>
      </c>
      <c r="M125" s="28">
        <v>201400</v>
      </c>
      <c r="N125" s="28">
        <v>201400</v>
      </c>
      <c r="O125" s="28">
        <v>201400</v>
      </c>
      <c r="P125" s="28">
        <v>201400</v>
      </c>
      <c r="Q125" s="28">
        <v>201400</v>
      </c>
    </row>
    <row r="126" spans="3:17">
      <c r="C126" s="1" t="s">
        <v>107</v>
      </c>
      <c r="D126" s="20" t="s">
        <v>108</v>
      </c>
      <c r="E126" s="20" t="s">
        <v>109</v>
      </c>
      <c r="F126" s="20" t="s">
        <v>110</v>
      </c>
      <c r="L126" s="39"/>
      <c r="M126" s="39"/>
      <c r="N126" s="39"/>
      <c r="O126" s="39"/>
      <c r="P126" s="39"/>
      <c r="Q126" s="39"/>
    </row>
    <row r="127" spans="3:17">
      <c r="D127" s="20"/>
      <c r="E127" s="20"/>
      <c r="F127" s="20"/>
      <c r="L127" s="39"/>
      <c r="M127" s="39"/>
      <c r="N127" s="39"/>
      <c r="O127" s="39"/>
      <c r="P127" s="39"/>
      <c r="Q127" s="39"/>
    </row>
    <row r="128" spans="3:17">
      <c r="D128" s="20"/>
      <c r="E128" s="20"/>
      <c r="F128" s="20"/>
      <c r="L128" s="39"/>
      <c r="M128" s="39"/>
      <c r="N128" s="39"/>
      <c r="O128" s="39"/>
      <c r="P128" s="39"/>
      <c r="Q128" s="39"/>
    </row>
  </sheetData>
  <mergeCells count="5">
    <mergeCell ref="E28:J30"/>
    <mergeCell ref="E24:J26"/>
    <mergeCell ref="E20:J22"/>
    <mergeCell ref="E16:J18"/>
    <mergeCell ref="E12:J14"/>
  </mergeCells>
  <phoneticPr fontId="1" type="noConversion"/>
  <conditionalFormatting sqref="G31">
    <cfRule type="containsText" dxfId="0" priority="1" operator="containsText" text="OVER">
      <formula>NOT(ISERROR(SEARCH("OVER",G31)))</formula>
    </cfRule>
  </conditionalFormatting>
  <dataValidations count="2">
    <dataValidation type="list" allowBlank="1" showInputMessage="1" showErrorMessage="1" sqref="E1" xr:uid="{00000000-0002-0000-0000-000002000000}">
      <formula1>RegionList</formula1>
    </dataValidation>
    <dataValidation type="list" allowBlank="1" showInputMessage="1" showErrorMessage="1" sqref="I1" xr:uid="{37CEC39F-1AB5-4D44-A411-7193CB093980}">
      <formula1>$C$118:$C$126</formula1>
    </dataValidation>
  </dataValidations>
  <printOptions horizontalCentered="1"/>
  <pageMargins left="0.5" right="0.5" top="1.5" bottom="0.5" header="0.25" footer="0.25"/>
  <pageSetup orientation="portrait" blackAndWhite="1" horizontalDpi="1200" verticalDpi="1200" r:id="rId1"/>
  <headerFooter>
    <oddHeader>&amp;L&amp;K000000&amp;G&amp;C&amp;20&amp;K000000Workforce Training Center
Annual Funding Report</oddHeader>
    <oddFooter>&amp;C&amp;10&amp;K000000Idaho Division of Career Technical Education | 650 W State St Ste 324, Boise, ID 83702-5936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F2D4-D70A-4D08-B464-A49229F1D5EF}">
  <dimension ref="A1:H42"/>
  <sheetViews>
    <sheetView showGridLines="0" tabSelected="1" zoomScaleNormal="100" workbookViewId="0">
      <selection activeCell="A12" sqref="A12"/>
    </sheetView>
  </sheetViews>
  <sheetFormatPr defaultRowHeight="15.75"/>
  <cols>
    <col min="1" max="8" width="9" customWidth="1"/>
  </cols>
  <sheetData>
    <row r="1" spans="1:8">
      <c r="A1" s="62" t="s">
        <v>111</v>
      </c>
      <c r="B1" s="63"/>
      <c r="C1" s="63"/>
      <c r="D1" s="63"/>
      <c r="E1" s="63"/>
      <c r="F1" s="63"/>
      <c r="G1" s="63"/>
      <c r="H1" s="63"/>
    </row>
    <row r="2" spans="1:8" ht="5.0999999999999996" customHeight="1">
      <c r="A2" s="45"/>
      <c r="B2" s="46"/>
      <c r="C2" s="46"/>
      <c r="D2" s="46"/>
      <c r="E2" s="46"/>
      <c r="F2" s="46"/>
      <c r="G2" s="46"/>
      <c r="H2" s="46"/>
    </row>
    <row r="3" spans="1:8" ht="9.9499999999999993" customHeight="1">
      <c r="A3" s="64" t="s">
        <v>112</v>
      </c>
      <c r="B3" s="65"/>
      <c r="C3" s="65"/>
      <c r="D3" s="65"/>
      <c r="E3" s="65"/>
      <c r="F3" s="65"/>
      <c r="G3" s="65"/>
      <c r="H3" s="65"/>
    </row>
    <row r="4" spans="1:8" ht="9.9499999999999993" customHeight="1">
      <c r="A4" s="65"/>
      <c r="B4" s="65"/>
      <c r="C4" s="65"/>
      <c r="D4" s="65"/>
      <c r="E4" s="65"/>
      <c r="F4" s="65"/>
      <c r="G4" s="65"/>
      <c r="H4" s="65"/>
    </row>
    <row r="5" spans="1:8" ht="9.9499999999999993" customHeight="1">
      <c r="A5" s="65"/>
      <c r="B5" s="65"/>
      <c r="C5" s="65"/>
      <c r="D5" s="65"/>
      <c r="E5" s="65"/>
      <c r="F5" s="65"/>
      <c r="G5" s="65"/>
      <c r="H5" s="65"/>
    </row>
    <row r="6" spans="1:8" ht="9.9499999999999993" customHeight="1">
      <c r="A6" s="65"/>
      <c r="B6" s="65"/>
      <c r="C6" s="65"/>
      <c r="D6" s="65"/>
      <c r="E6" s="65"/>
      <c r="F6" s="65"/>
      <c r="G6" s="65"/>
      <c r="H6" s="65"/>
    </row>
    <row r="7" spans="1:8" ht="9.9499999999999993" customHeight="1">
      <c r="A7" s="65"/>
      <c r="B7" s="65"/>
      <c r="C7" s="65"/>
      <c r="D7" s="65"/>
      <c r="E7" s="65"/>
      <c r="F7" s="65"/>
      <c r="G7" s="65"/>
      <c r="H7" s="65"/>
    </row>
    <row r="8" spans="1:8" ht="9.9499999999999993" customHeight="1">
      <c r="A8" s="65"/>
      <c r="B8" s="65"/>
      <c r="C8" s="65"/>
      <c r="D8" s="65"/>
      <c r="E8" s="65"/>
      <c r="F8" s="65"/>
      <c r="G8" s="65"/>
      <c r="H8" s="65"/>
    </row>
    <row r="9" spans="1:8" ht="5.0999999999999996" customHeight="1">
      <c r="A9" s="43"/>
      <c r="B9" s="43"/>
      <c r="C9" s="43"/>
      <c r="D9" s="43"/>
      <c r="E9" s="43"/>
      <c r="F9" s="43"/>
      <c r="G9" s="43"/>
      <c r="H9" s="1"/>
    </row>
    <row r="10" spans="1:8" ht="21.95" customHeight="1">
      <c r="A10" s="47" t="s">
        <v>113</v>
      </c>
      <c r="B10" s="48"/>
      <c r="C10" s="48"/>
      <c r="D10" s="48"/>
      <c r="E10" s="48"/>
      <c r="F10" s="48"/>
      <c r="G10" s="48"/>
      <c r="H10" s="49"/>
    </row>
    <row r="11" spans="1:8" ht="21.95" customHeight="1">
      <c r="A11" s="50"/>
      <c r="B11" s="51"/>
      <c r="C11" s="51"/>
      <c r="D11" s="51"/>
      <c r="E11" s="51"/>
      <c r="F11" s="51"/>
      <c r="G11" s="51"/>
      <c r="H11" s="52"/>
    </row>
    <row r="12" spans="1:8" ht="24.95" customHeight="1">
      <c r="A12" s="66"/>
      <c r="B12" s="67"/>
      <c r="C12" s="67"/>
      <c r="D12" s="67"/>
      <c r="E12" s="67"/>
      <c r="F12" s="67"/>
      <c r="G12" s="67"/>
      <c r="H12" s="68"/>
    </row>
    <row r="13" spans="1:8" ht="24.95" customHeight="1">
      <c r="A13" s="69"/>
      <c r="B13" s="70"/>
      <c r="C13" s="70"/>
      <c r="D13" s="70"/>
      <c r="E13" s="70"/>
      <c r="F13" s="70"/>
      <c r="G13" s="70"/>
      <c r="H13" s="71"/>
    </row>
    <row r="14" spans="1:8" ht="24.95" customHeight="1">
      <c r="A14" s="69"/>
      <c r="B14" s="70"/>
      <c r="C14" s="70"/>
      <c r="D14" s="70"/>
      <c r="E14" s="70"/>
      <c r="F14" s="70"/>
      <c r="G14" s="70"/>
      <c r="H14" s="71"/>
    </row>
    <row r="15" spans="1:8" ht="24.95" customHeight="1">
      <c r="A15" s="69"/>
      <c r="B15" s="70"/>
      <c r="C15" s="70"/>
      <c r="D15" s="70"/>
      <c r="E15" s="70"/>
      <c r="F15" s="70"/>
      <c r="G15" s="70"/>
      <c r="H15" s="71"/>
    </row>
    <row r="16" spans="1:8" ht="24.95" customHeight="1">
      <c r="A16" s="69"/>
      <c r="B16" s="70"/>
      <c r="C16" s="70"/>
      <c r="D16" s="70"/>
      <c r="E16" s="70"/>
      <c r="F16" s="70"/>
      <c r="G16" s="70"/>
      <c r="H16" s="71"/>
    </row>
    <row r="17" spans="1:8" ht="24.95" customHeight="1">
      <c r="A17" s="69"/>
      <c r="B17" s="70"/>
      <c r="C17" s="70"/>
      <c r="D17" s="70"/>
      <c r="E17" s="70"/>
      <c r="F17" s="70"/>
      <c r="G17" s="70"/>
      <c r="H17" s="71"/>
    </row>
    <row r="18" spans="1:8" ht="24.95" customHeight="1">
      <c r="A18" s="69"/>
      <c r="B18" s="70"/>
      <c r="C18" s="70"/>
      <c r="D18" s="70"/>
      <c r="E18" s="70"/>
      <c r="F18" s="70"/>
      <c r="G18" s="70"/>
      <c r="H18" s="71"/>
    </row>
    <row r="19" spans="1:8" ht="24.95" customHeight="1">
      <c r="A19" s="69"/>
      <c r="B19" s="70"/>
      <c r="C19" s="70"/>
      <c r="D19" s="70"/>
      <c r="E19" s="70"/>
      <c r="F19" s="70"/>
      <c r="G19" s="70"/>
      <c r="H19" s="71"/>
    </row>
    <row r="20" spans="1:8" ht="24.95" customHeight="1">
      <c r="A20" s="69"/>
      <c r="B20" s="70"/>
      <c r="C20" s="70"/>
      <c r="D20" s="70"/>
      <c r="E20" s="70"/>
      <c r="F20" s="70"/>
      <c r="G20" s="70"/>
      <c r="H20" s="71"/>
    </row>
    <row r="21" spans="1:8" ht="24.95" customHeight="1">
      <c r="A21" s="72"/>
      <c r="B21" s="73"/>
      <c r="C21" s="73"/>
      <c r="D21" s="73"/>
      <c r="E21" s="73"/>
      <c r="F21" s="73"/>
      <c r="G21" s="73"/>
      <c r="H21" s="74"/>
    </row>
    <row r="22" spans="1:8" ht="5.0999999999999996" customHeight="1">
      <c r="A22" s="44"/>
      <c r="B22" s="44"/>
      <c r="C22" s="44"/>
      <c r="D22" s="44"/>
      <c r="E22" s="44"/>
      <c r="F22" s="44"/>
      <c r="G22" s="44"/>
      <c r="H22" s="44"/>
    </row>
    <row r="23" spans="1:8" ht="21.95" customHeight="1">
      <c r="A23" s="47" t="s">
        <v>114</v>
      </c>
      <c r="B23" s="48"/>
      <c r="C23" s="48"/>
      <c r="D23" s="48"/>
      <c r="E23" s="48"/>
      <c r="F23" s="48"/>
      <c r="G23" s="48"/>
      <c r="H23" s="49"/>
    </row>
    <row r="24" spans="1:8" ht="21.95" customHeight="1">
      <c r="A24" s="50"/>
      <c r="B24" s="51"/>
      <c r="C24" s="51"/>
      <c r="D24" s="51"/>
      <c r="E24" s="51"/>
      <c r="F24" s="51"/>
      <c r="G24" s="51"/>
      <c r="H24" s="52"/>
    </row>
    <row r="25" spans="1:8" ht="24.95" customHeight="1">
      <c r="A25" s="53"/>
      <c r="B25" s="54"/>
      <c r="C25" s="54"/>
      <c r="D25" s="54"/>
      <c r="E25" s="54"/>
      <c r="F25" s="54"/>
      <c r="G25" s="54"/>
      <c r="H25" s="55"/>
    </row>
    <row r="26" spans="1:8" ht="24.95" customHeight="1">
      <c r="A26" s="56"/>
      <c r="B26" s="57"/>
      <c r="C26" s="57"/>
      <c r="D26" s="57"/>
      <c r="E26" s="57"/>
      <c r="F26" s="57"/>
      <c r="G26" s="57"/>
      <c r="H26" s="58"/>
    </row>
    <row r="27" spans="1:8" ht="24.95" customHeight="1">
      <c r="A27" s="56"/>
      <c r="B27" s="57"/>
      <c r="C27" s="57"/>
      <c r="D27" s="57"/>
      <c r="E27" s="57"/>
      <c r="F27" s="57"/>
      <c r="G27" s="57"/>
      <c r="H27" s="58"/>
    </row>
    <row r="28" spans="1:8" ht="24.95" customHeight="1">
      <c r="A28" s="56"/>
      <c r="B28" s="57"/>
      <c r="C28" s="57"/>
      <c r="D28" s="57"/>
      <c r="E28" s="57"/>
      <c r="F28" s="57"/>
      <c r="G28" s="57"/>
      <c r="H28" s="58"/>
    </row>
    <row r="29" spans="1:8" ht="24.95" customHeight="1">
      <c r="A29" s="56"/>
      <c r="B29" s="57"/>
      <c r="C29" s="57"/>
      <c r="D29" s="57"/>
      <c r="E29" s="57"/>
      <c r="F29" s="57"/>
      <c r="G29" s="57"/>
      <c r="H29" s="58"/>
    </row>
    <row r="30" spans="1:8" ht="24.95" customHeight="1">
      <c r="A30" s="56"/>
      <c r="B30" s="57"/>
      <c r="C30" s="57"/>
      <c r="D30" s="57"/>
      <c r="E30" s="57"/>
      <c r="F30" s="57"/>
      <c r="G30" s="57"/>
      <c r="H30" s="58"/>
    </row>
    <row r="31" spans="1:8" ht="24.95" customHeight="1">
      <c r="A31" s="56"/>
      <c r="B31" s="57"/>
      <c r="C31" s="57"/>
      <c r="D31" s="57"/>
      <c r="E31" s="57"/>
      <c r="F31" s="57"/>
      <c r="G31" s="57"/>
      <c r="H31" s="58"/>
    </row>
    <row r="32" spans="1:8" ht="24.95" customHeight="1">
      <c r="A32" s="56"/>
      <c r="B32" s="57"/>
      <c r="C32" s="57"/>
      <c r="D32" s="57"/>
      <c r="E32" s="57"/>
      <c r="F32" s="57"/>
      <c r="G32" s="57"/>
      <c r="H32" s="58"/>
    </row>
    <row r="33" spans="1:8" ht="24.95" customHeight="1">
      <c r="A33" s="56"/>
      <c r="B33" s="57"/>
      <c r="C33" s="57"/>
      <c r="D33" s="57"/>
      <c r="E33" s="57"/>
      <c r="F33" s="57"/>
      <c r="G33" s="57"/>
      <c r="H33" s="58"/>
    </row>
    <row r="34" spans="1:8" ht="24.95" customHeight="1">
      <c r="A34" s="59"/>
      <c r="B34" s="60"/>
      <c r="C34" s="60"/>
      <c r="D34" s="60"/>
      <c r="E34" s="60"/>
      <c r="F34" s="60"/>
      <c r="G34" s="60"/>
      <c r="H34" s="6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</sheetData>
  <mergeCells count="6">
    <mergeCell ref="A10:H11"/>
    <mergeCell ref="A23:H24"/>
    <mergeCell ref="A25:H34"/>
    <mergeCell ref="A1:H1"/>
    <mergeCell ref="A3:H8"/>
    <mergeCell ref="A12:H2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30cd09-2ac3-4cad-a6d9-be2369775210">
      <Terms xmlns="http://schemas.microsoft.com/office/infopath/2007/PartnerControls"/>
    </lcf76f155ced4ddcb4097134ff3c332f>
    <TaxCatchAll xmlns="92a12584-5af5-4422-add7-8fd783180d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6B58C2B5DFA4DA88C8C047C9B59D9" ma:contentTypeVersion="13" ma:contentTypeDescription="Create a new document." ma:contentTypeScope="" ma:versionID="6fe252a1af866409e6ecdacc7ed4b79e">
  <xsd:schema xmlns:xsd="http://www.w3.org/2001/XMLSchema" xmlns:xs="http://www.w3.org/2001/XMLSchema" xmlns:p="http://schemas.microsoft.com/office/2006/metadata/properties" xmlns:ns2="c230cd09-2ac3-4cad-a6d9-be2369775210" xmlns:ns3="92a12584-5af5-4422-add7-8fd783180dea" targetNamespace="http://schemas.microsoft.com/office/2006/metadata/properties" ma:root="true" ma:fieldsID="d49d09ab9ce7cadc6ee1287c8863d1e9" ns2:_="" ns3:_="">
    <xsd:import namespace="c230cd09-2ac3-4cad-a6d9-be2369775210"/>
    <xsd:import namespace="92a12584-5af5-4422-add7-8fd783180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0cd09-2ac3-4cad-a6d9-be2369775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73be06-0252-4a73-bed6-ffc950a0e9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12584-5af5-4422-add7-8fd783180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ae05e-3c1b-49fc-b8ff-144a32be3d2e}" ma:internalName="TaxCatchAll" ma:showField="CatchAllData" ma:web="92a12584-5af5-4422-add7-8fd783180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72C87-577E-4ABB-92D8-A91ED046A395}"/>
</file>

<file path=customXml/itemProps2.xml><?xml version="1.0" encoding="utf-8"?>
<ds:datastoreItem xmlns:ds="http://schemas.openxmlformats.org/officeDocument/2006/customXml" ds:itemID="{C462863B-C46E-442E-8C53-7CAD34883B4A}"/>
</file>

<file path=customXml/itemProps3.xml><?xml version="1.0" encoding="utf-8"?>
<ds:datastoreItem xmlns:ds="http://schemas.openxmlformats.org/officeDocument/2006/customXml" ds:itemID="{36545A8A-8BC0-4AAC-8C14-3901637D2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>Tim Tower</Manager>
  <Company>Idaho Division of Career Technical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Reimbursement - Subaward</dc:title>
  <dc:subject>Adult Education Grants</dc:subject>
  <dc:creator>Tim Tower</dc:creator>
  <cp:keywords>reimbursement, grant, 10r, noa, gan, award, subaward, subrecipient</cp:keywords>
  <dc:description/>
  <cp:lastModifiedBy/>
  <cp:revision/>
  <dcterms:created xsi:type="dcterms:W3CDTF">2019-02-27T21:07:31Z</dcterms:created>
  <dcterms:modified xsi:type="dcterms:W3CDTF">2026-07-17T13:41:36Z</dcterms:modified>
  <cp:category>Fiscal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0x0101004776B58C2B5DFA4DA88C8C047C9B59D9</vt:lpwstr>
  </property>
  <property fmtid="{D5CDD505-2E9C-101B-9397-08002B2CF9AE}" pid="3" name="MediaServiceImageTags">
    <vt:lpwstr/>
  </property>
</Properties>
</file>